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360" windowHeight="13780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<sst xmlns="http://schemas.openxmlformats.org/spreadsheetml/2006/main" count="74" uniqueCount="52">
  <si>
    <t>TOTALE POTENZA</t>
  </si>
  <si>
    <t>DESCRIZIONE</t>
  </si>
  <si>
    <t>ORE GIORNO</t>
  </si>
  <si>
    <t>GIORNI SETTIMANA</t>
  </si>
  <si>
    <t>MESE</t>
  </si>
  <si>
    <t>ANNO</t>
  </si>
  <si>
    <t>% DELLE DISPERSIONI</t>
  </si>
  <si>
    <t>POTENZA IN KW/h</t>
  </si>
  <si>
    <t>ATTACCO</t>
  </si>
  <si>
    <t>ZONA / LOCALE</t>
  </si>
  <si>
    <t>QUANTITA'</t>
  </si>
  <si>
    <t>CORPO</t>
  </si>
  <si>
    <t>RIFLETTORI IODURI METALLICI</t>
  </si>
  <si>
    <t>TOTALI</t>
  </si>
  <si>
    <t>ore mensili</t>
  </si>
  <si>
    <t>ore annuali</t>
  </si>
  <si>
    <t>spesa energia</t>
  </si>
  <si>
    <t>punti luce</t>
  </si>
  <si>
    <t>ORE ACCENSIONE</t>
  </si>
  <si>
    <t>PROPOSTA LUCI NUOVE</t>
  </si>
  <si>
    <t>COSTO KW/H:</t>
  </si>
  <si>
    <t>INVENTARIO LUCI ESISTENTI VECCHIA TECNOLOGIA</t>
  </si>
  <si>
    <t>SPESA FUTURA ENERGIA</t>
  </si>
  <si>
    <t>TOTALE ORE MESE</t>
  </si>
  <si>
    <t>TOTALE ORE ANNO</t>
  </si>
  <si>
    <t>Kw consumati</t>
  </si>
  <si>
    <t>Kw/h consumati</t>
  </si>
  <si>
    <t>TONNELLATE DI CO2 RISPARMIATE OGNI ANNO CON LE NUOVE LUCI</t>
  </si>
  <si>
    <t>TOT. KW INSTALLATI</t>
  </si>
  <si>
    <t xml:space="preserve"> KW installati</t>
  </si>
  <si>
    <t>KW installati</t>
  </si>
  <si>
    <t>-</t>
  </si>
  <si>
    <t>=</t>
  </si>
  <si>
    <t>di potenza in meno</t>
  </si>
  <si>
    <t>INDUZIONE O LED</t>
  </si>
  <si>
    <t xml:space="preserve">DESCRIZIONE 
</t>
  </si>
  <si>
    <t>+</t>
  </si>
  <si>
    <t>KW attuali</t>
  </si>
  <si>
    <t>KW futuri</t>
  </si>
  <si>
    <t>spesa attuale</t>
  </si>
  <si>
    <t>spesa futura</t>
  </si>
  <si>
    <t xml:space="preserve">POTENZA INSTALLATA: </t>
  </si>
  <si>
    <t xml:space="preserve">COSTI ANNUALI: </t>
  </si>
  <si>
    <t>CALCOLO DEI CONSUMI E DEL RISPARMIO</t>
  </si>
  <si>
    <t>nome del circolo</t>
  </si>
  <si>
    <t>SPESA ATTUALE ENERGIA</t>
  </si>
  <si>
    <t>costo manutenzione</t>
  </si>
  <si>
    <t>di risparmio economico</t>
  </si>
  <si>
    <r>
      <t xml:space="preserve">MEDIA STIMATA </t>
    </r>
    <r>
      <rPr>
        <b/>
        <i/>
        <u val="single"/>
        <sz val="10"/>
        <color indexed="10"/>
        <rFont val="Arial"/>
        <family val="0"/>
      </rPr>
      <t>ANNUALE</t>
    </r>
    <r>
      <rPr>
        <b/>
        <i/>
        <sz val="9"/>
        <color indexed="12"/>
        <rFont val="Arial"/>
        <family val="0"/>
      </rPr>
      <t xml:space="preserve"> ORE UTILIZZO</t>
    </r>
  </si>
  <si>
    <t>CAMPO 1</t>
  </si>
  <si>
    <t>CAMPO 2</t>
  </si>
  <si>
    <t>RICORDA CHE I RIFLETTORI A INDUZIONE NON ABBAGLIANO E GENERANO UNA STRAORDINARIA UNIFORMITA' DELLA LUCE SUL TERRENO DI GIOCO
IL MAGGIOR CONSUMO E' AMPIAMENTE COMPENSATO DAL GRANDE CONFORT VISIVO DURANTE IL GIOCO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</si>
</sst>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.00;[Red]\-&quot;€&quot;\ #,##0.00"/>
    <numFmt numFmtId="165" formatCode="[$-F800]dddd\,\ mmmm\ dd\,\ yyyy"/>
    <numFmt numFmtId="166" formatCode="#,##0.00_ ;[Red]\-#,##0.00\ "/>
    <numFmt numFmtId="167" formatCode="[$-410]dddd\ d\ mmmm\ yy"/>
    <numFmt numFmtId="168" formatCode="[$€-2]\ #,##0.00"/>
    <numFmt numFmtId="169" formatCode="[$€-2]\ #,##0.00;[Red]\-[$€-2]\ #,##0.00"/>
    <numFmt numFmtId="170" formatCode="#,##0.0"/>
    <numFmt numFmtId="171" formatCode="#,##0.00\ [$€-483]"/>
    <numFmt numFmtId="172" formatCode="#,##0_ ;[Red]\-#,##0\ "/>
  </numFmts>
  <fonts count="90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8"/>
      <name val="Arial"/>
      <family val="0"/>
    </font>
    <font>
      <sz val="8"/>
      <name val="Arial"/>
      <family val="2"/>
    </font>
    <font>
      <sz val="10"/>
      <name val="Arial"/>
      <family val="0"/>
    </font>
    <font>
      <b/>
      <sz val="14"/>
      <name val="Arial"/>
      <family val="0"/>
    </font>
    <font>
      <b/>
      <i/>
      <sz val="9"/>
      <color indexed="12"/>
      <name val="Arial"/>
      <family val="0"/>
    </font>
    <font>
      <b/>
      <i/>
      <sz val="9"/>
      <name val="Arial"/>
      <family val="0"/>
    </font>
    <font>
      <b/>
      <sz val="9"/>
      <name val="Arial"/>
      <family val="0"/>
    </font>
    <font>
      <sz val="14"/>
      <name val="Arial"/>
      <family val="0"/>
    </font>
    <font>
      <sz val="22"/>
      <name val="Arial"/>
      <family val="0"/>
    </font>
    <font>
      <sz val="20"/>
      <name val="Arial"/>
      <family val="0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62"/>
      <name val="Arial"/>
      <family val="2"/>
    </font>
    <font>
      <sz val="12"/>
      <color indexed="60"/>
      <name val="Arial"/>
      <family val="2"/>
    </font>
    <font>
      <sz val="12"/>
      <color indexed="14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17"/>
      <name val="Arial"/>
      <family val="2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4"/>
      <color indexed="8"/>
      <name val="Arial"/>
      <family val="0"/>
    </font>
    <font>
      <sz val="11"/>
      <color indexed="17"/>
      <name val="Arial"/>
      <family val="0"/>
    </font>
    <font>
      <sz val="11"/>
      <color indexed="8"/>
      <name val="Arial"/>
      <family val="0"/>
    </font>
    <font>
      <sz val="48"/>
      <color indexed="17"/>
      <name val="Arial"/>
      <family val="0"/>
    </font>
    <font>
      <i/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10"/>
      <color indexed="10"/>
      <name val="Arial"/>
      <family val="0"/>
    </font>
    <font>
      <sz val="18"/>
      <color indexed="17"/>
      <name val="Arial"/>
      <family val="0"/>
    </font>
    <font>
      <b/>
      <sz val="48"/>
      <color indexed="17"/>
      <name val="Arial"/>
      <family val="0"/>
    </font>
    <font>
      <b/>
      <sz val="14"/>
      <color indexed="17"/>
      <name val="Arial"/>
      <family val="0"/>
    </font>
    <font>
      <b/>
      <sz val="18"/>
      <color indexed="17"/>
      <name val="Arial"/>
      <family val="0"/>
    </font>
    <font>
      <sz val="22"/>
      <color indexed="8"/>
      <name val="Arial"/>
      <family val="0"/>
    </font>
    <font>
      <sz val="22"/>
      <color indexed="17"/>
      <name val="Arial"/>
      <family val="0"/>
    </font>
    <font>
      <b/>
      <sz val="18"/>
      <color indexed="53"/>
      <name val="Arial"/>
      <family val="0"/>
    </font>
    <font>
      <b/>
      <sz val="18"/>
      <color indexed="10"/>
      <name val="Arial"/>
      <family val="0"/>
    </font>
    <font>
      <sz val="14"/>
      <color indexed="10"/>
      <name val="Arial"/>
      <family val="0"/>
    </font>
    <font>
      <sz val="20"/>
      <color indexed="10"/>
      <name val="Arial"/>
      <family val="0"/>
    </font>
    <font>
      <b/>
      <i/>
      <u val="single"/>
      <sz val="10"/>
      <color indexed="10"/>
      <name val="Arial"/>
      <family val="0"/>
    </font>
    <font>
      <sz val="10"/>
      <color indexed="10"/>
      <name val="Arial"/>
      <family val="0"/>
    </font>
    <font>
      <b/>
      <sz val="20"/>
      <color indexed="17"/>
      <name val="Arial"/>
      <family val="0"/>
    </font>
    <font>
      <sz val="12"/>
      <color theme="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3F3F76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006100"/>
      <name val="Arial"/>
      <family val="2"/>
    </font>
    <font>
      <sz val="10"/>
      <color rgb="FF008000"/>
      <name val="Arial"/>
      <family val="0"/>
    </font>
    <font>
      <sz val="10"/>
      <color theme="1"/>
      <name val="Arial"/>
      <family val="0"/>
    </font>
    <font>
      <sz val="14"/>
      <color theme="1"/>
      <name val="Arial"/>
      <family val="0"/>
    </font>
    <font>
      <sz val="11"/>
      <color rgb="FF008000"/>
      <name val="Arial"/>
      <family val="0"/>
    </font>
    <font>
      <sz val="11"/>
      <color theme="1"/>
      <name val="Arial"/>
      <family val="0"/>
    </font>
    <font>
      <b/>
      <i/>
      <sz val="9"/>
      <color rgb="FF0000FF"/>
      <name val="Arial"/>
      <family val="0"/>
    </font>
    <font>
      <i/>
      <sz val="10"/>
      <color theme="1"/>
      <name val="Arial"/>
      <family val="0"/>
    </font>
    <font>
      <i/>
      <sz val="8"/>
      <color theme="1"/>
      <name val="Arial"/>
      <family val="0"/>
    </font>
    <font>
      <b/>
      <sz val="12"/>
      <color rgb="FFFF0000"/>
      <name val="Arial"/>
      <family val="0"/>
    </font>
    <font>
      <b/>
      <sz val="10"/>
      <color rgb="FFFF0000"/>
      <name val="Arial"/>
      <family val="0"/>
    </font>
    <font>
      <b/>
      <sz val="48"/>
      <color rgb="FF008000"/>
      <name val="Arial"/>
      <family val="0"/>
    </font>
    <font>
      <b/>
      <sz val="18"/>
      <color rgb="FF008000"/>
      <name val="Arial"/>
      <family val="0"/>
    </font>
    <font>
      <sz val="22"/>
      <color theme="1"/>
      <name val="Arial"/>
      <family val="0"/>
    </font>
    <font>
      <sz val="18"/>
      <color rgb="FF008000"/>
      <name val="Arial"/>
      <family val="0"/>
    </font>
    <font>
      <b/>
      <sz val="14"/>
      <color rgb="FF008000"/>
      <name val="Arial"/>
      <family val="0"/>
    </font>
    <font>
      <sz val="22"/>
      <color rgb="FF008000"/>
      <name val="Arial"/>
      <family val="0"/>
    </font>
    <font>
      <sz val="48"/>
      <color rgb="FF008000"/>
      <name val="Arial"/>
      <family val="0"/>
    </font>
    <font>
      <b/>
      <sz val="18"/>
      <color rgb="FFFF6600"/>
      <name val="Arial"/>
      <family val="0"/>
    </font>
    <font>
      <b/>
      <sz val="18"/>
      <color rgb="FFFF0000"/>
      <name val="Arial"/>
      <family val="0"/>
    </font>
    <font>
      <sz val="14"/>
      <color rgb="FFFF0000"/>
      <name val="Arial"/>
      <family val="0"/>
    </font>
    <font>
      <sz val="20"/>
      <color rgb="FFFF0000"/>
      <name val="Arial"/>
      <family val="0"/>
    </font>
    <font>
      <sz val="10"/>
      <color rgb="FFFF0000"/>
      <name val="Arial"/>
      <family val="0"/>
    </font>
    <font>
      <b/>
      <sz val="20"/>
      <color rgb="FF008000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660066"/>
      </left>
      <right style="hair">
        <color rgb="FF660066"/>
      </right>
      <top style="hair">
        <color rgb="FF660066"/>
      </top>
      <bottom style="hair">
        <color rgb="FF660066"/>
      </bottom>
    </border>
    <border>
      <left style="hair">
        <color rgb="FF660066"/>
      </left>
      <right style="hair">
        <color rgb="FF660066"/>
      </right>
      <top style="hair">
        <color rgb="FF660066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>
        <color rgb="FF660066"/>
      </right>
      <top style="hair"/>
      <bottom style="hair"/>
    </border>
    <border>
      <left style="hair">
        <color rgb="FF660066"/>
      </left>
      <right style="medium"/>
      <top style="hair">
        <color rgb="FF660066"/>
      </top>
      <bottom style="hair">
        <color rgb="FF660066"/>
      </bottom>
    </border>
    <border>
      <left style="medium"/>
      <right style="hair">
        <color rgb="FF660066"/>
      </right>
      <top style="hair"/>
      <bottom style="medium"/>
    </border>
    <border>
      <left style="hair">
        <color rgb="FF660066"/>
      </left>
      <right style="medium"/>
      <top style="hair">
        <color rgb="FF660066"/>
      </top>
      <bottom style="medium"/>
    </border>
    <border>
      <left>
        <color indexed="63"/>
      </left>
      <right>
        <color indexed="63"/>
      </right>
      <top style="medium"/>
      <bottom style="hair">
        <color rgb="FF660066"/>
      </bottom>
    </border>
    <border>
      <left style="medium"/>
      <right>
        <color indexed="63"/>
      </right>
      <top style="medium"/>
      <bottom style="hair">
        <color rgb="FF660066"/>
      </bottom>
    </border>
    <border>
      <left>
        <color indexed="63"/>
      </left>
      <right style="hair"/>
      <top style="medium"/>
      <bottom style="hair"/>
    </border>
    <border>
      <left style="medium"/>
      <right style="hair">
        <color rgb="FF660066"/>
      </right>
      <top style="hair">
        <color rgb="FF660066"/>
      </top>
      <bottom style="medium"/>
    </border>
    <border>
      <left>
        <color indexed="63"/>
      </left>
      <right style="hair">
        <color rgb="FF660066"/>
      </right>
      <top style="hair">
        <color rgb="FF660066"/>
      </top>
      <bottom style="medium"/>
    </border>
    <border>
      <left style="medium"/>
      <right>
        <color indexed="63"/>
      </right>
      <top style="hair">
        <color rgb="FF660066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>
        <color rgb="FF660066"/>
      </right>
      <top style="hair">
        <color rgb="FF660066"/>
      </top>
      <bottom style="hair">
        <color rgb="FF660066"/>
      </bottom>
    </border>
    <border>
      <left>
        <color indexed="63"/>
      </left>
      <right style="hair">
        <color rgb="FF660066"/>
      </right>
      <top style="hair">
        <color rgb="FF660066"/>
      </top>
      <bottom style="hair">
        <color rgb="FF660066"/>
      </bottom>
    </border>
    <border>
      <left style="hair">
        <color rgb="FF660066"/>
      </left>
      <right>
        <color indexed="63"/>
      </right>
      <top style="hair">
        <color rgb="FF660066"/>
      </top>
      <bottom style="hair">
        <color rgb="FF660066"/>
      </bottom>
    </border>
    <border>
      <left style="hair">
        <color rgb="FF660066"/>
      </left>
      <right>
        <color indexed="63"/>
      </right>
      <top style="hair">
        <color rgb="FF660066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ck">
        <color rgb="FF008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>
        <color rgb="FF660066"/>
      </right>
      <top style="medium"/>
      <bottom>
        <color indexed="63"/>
      </bottom>
    </border>
    <border>
      <left style="medium"/>
      <right style="hair">
        <color rgb="FF660066"/>
      </right>
      <top>
        <color indexed="63"/>
      </top>
      <bottom style="medium"/>
    </border>
    <border>
      <left style="medium"/>
      <right style="hair">
        <color rgb="FF660066"/>
      </right>
      <top style="medium"/>
      <bottom style="hair">
        <color rgb="FF660066"/>
      </bottom>
    </border>
    <border>
      <left style="hair">
        <color rgb="FF660066"/>
      </left>
      <right style="hair">
        <color rgb="FF660066"/>
      </right>
      <top style="medium"/>
      <bottom style="hair">
        <color rgb="FF660066"/>
      </bottom>
    </border>
    <border>
      <left style="hair">
        <color rgb="FF660066"/>
      </left>
      <right style="medium"/>
      <top style="medium"/>
      <bottom style="hair">
        <color rgb="FF660066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rgb="FF008000"/>
      </left>
      <right>
        <color indexed="63"/>
      </right>
      <top style="thick">
        <color rgb="FF008000"/>
      </top>
      <bottom>
        <color indexed="63"/>
      </bottom>
    </border>
    <border>
      <left>
        <color indexed="63"/>
      </left>
      <right>
        <color indexed="63"/>
      </right>
      <top style="thick">
        <color rgb="FF008000"/>
      </top>
      <bottom>
        <color indexed="63"/>
      </bottom>
    </border>
    <border>
      <left style="thick">
        <color rgb="FF008000"/>
      </left>
      <right>
        <color indexed="63"/>
      </right>
      <top>
        <color indexed="63"/>
      </top>
      <bottom style="thick">
        <color rgb="FF008000"/>
      </bottom>
    </border>
    <border>
      <left>
        <color indexed="63"/>
      </left>
      <right>
        <color indexed="63"/>
      </right>
      <top>
        <color indexed="63"/>
      </top>
      <bottom style="thick">
        <color rgb="FF008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8000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4" fillId="27" borderId="3" applyNumberFormat="0" applyAlignment="0" applyProtection="0"/>
    <xf numFmtId="0" fontId="55" fillId="28" borderId="1" applyNumberFormat="0" applyAlignment="0" applyProtection="0"/>
    <xf numFmtId="41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0" fillId="31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67" fillId="33" borderId="10" xfId="0" applyFont="1" applyFill="1" applyBorder="1" applyAlignment="1" applyProtection="1">
      <alignment horizontal="center" vertical="center" wrapText="1"/>
      <protection/>
    </xf>
    <xf numFmtId="0" fontId="67" fillId="33" borderId="11" xfId="0" applyFont="1" applyFill="1" applyBorder="1" applyAlignment="1" applyProtection="1">
      <alignment horizontal="center" vertical="center" wrapText="1"/>
      <protection/>
    </xf>
    <xf numFmtId="166" fontId="68" fillId="33" borderId="12" xfId="0" applyNumberFormat="1" applyFont="1" applyFill="1" applyBorder="1" applyAlignment="1" applyProtection="1">
      <alignment horizontal="center" vertical="center" wrapText="1"/>
      <protection/>
    </xf>
    <xf numFmtId="3" fontId="69" fillId="34" borderId="13" xfId="0" applyNumberFormat="1" applyFont="1" applyFill="1" applyBorder="1" applyAlignment="1" applyProtection="1">
      <alignment horizontal="center" vertical="center" wrapText="1"/>
      <protection/>
    </xf>
    <xf numFmtId="168" fontId="8" fillId="33" borderId="14" xfId="0" applyNumberFormat="1" applyFont="1" applyFill="1" applyBorder="1" applyAlignment="1" applyProtection="1">
      <alignment horizontal="center" vertical="center" wrapText="1"/>
      <protection/>
    </xf>
    <xf numFmtId="168" fontId="5" fillId="33" borderId="15" xfId="0" applyNumberFormat="1" applyFont="1" applyFill="1" applyBorder="1" applyAlignment="1" applyProtection="1">
      <alignment horizontal="center" vertical="center" wrapText="1"/>
      <protection/>
    </xf>
    <xf numFmtId="9" fontId="70" fillId="33" borderId="10" xfId="0" applyNumberFormat="1" applyFont="1" applyFill="1" applyBorder="1" applyAlignment="1" applyProtection="1">
      <alignment horizontal="center" vertical="center" wrapText="1"/>
      <protection/>
    </xf>
    <xf numFmtId="3" fontId="70" fillId="33" borderId="10" xfId="0" applyNumberFormat="1" applyFont="1" applyFill="1" applyBorder="1" applyAlignment="1" applyProtection="1">
      <alignment horizontal="center" vertical="center" wrapText="1"/>
      <protection/>
    </xf>
    <xf numFmtId="166" fontId="71" fillId="33" borderId="16" xfId="0" applyNumberFormat="1" applyFont="1" applyFill="1" applyBorder="1" applyAlignment="1" applyProtection="1">
      <alignment horizontal="center" vertical="center" wrapText="1"/>
      <protection/>
    </xf>
    <xf numFmtId="164" fontId="71" fillId="33" borderId="10" xfId="0" applyNumberFormat="1" applyFont="1" applyFill="1" applyBorder="1" applyAlignment="1" applyProtection="1">
      <alignment horizontal="center" vertical="center" wrapText="1"/>
      <protection/>
    </xf>
    <xf numFmtId="164" fontId="71" fillId="33" borderId="17" xfId="0" applyNumberFormat="1" applyFont="1" applyFill="1" applyBorder="1" applyAlignment="1" applyProtection="1">
      <alignment horizontal="center" vertical="center" wrapText="1"/>
      <protection/>
    </xf>
    <xf numFmtId="9" fontId="70" fillId="33" borderId="11" xfId="0" applyNumberFormat="1" applyFont="1" applyFill="1" applyBorder="1" applyAlignment="1" applyProtection="1">
      <alignment horizontal="center" vertical="center" wrapText="1"/>
      <protection/>
    </xf>
    <xf numFmtId="3" fontId="70" fillId="33" borderId="11" xfId="0" applyNumberFormat="1" applyFont="1" applyFill="1" applyBorder="1" applyAlignment="1" applyProtection="1">
      <alignment horizontal="center" vertical="center" wrapText="1"/>
      <protection/>
    </xf>
    <xf numFmtId="166" fontId="71" fillId="33" borderId="18" xfId="0" applyNumberFormat="1" applyFont="1" applyFill="1" applyBorder="1" applyAlignment="1" applyProtection="1">
      <alignment horizontal="center" vertical="center" wrapText="1"/>
      <protection/>
    </xf>
    <xf numFmtId="164" fontId="71" fillId="33" borderId="11" xfId="0" applyNumberFormat="1" applyFont="1" applyFill="1" applyBorder="1" applyAlignment="1" applyProtection="1">
      <alignment horizontal="center" vertical="center" wrapText="1"/>
      <protection/>
    </xf>
    <xf numFmtId="164" fontId="71" fillId="33" borderId="19" xfId="0" applyNumberFormat="1" applyFont="1" applyFill="1" applyBorder="1" applyAlignment="1" applyProtection="1">
      <alignment horizontal="center" vertical="center" wrapText="1"/>
      <protection/>
    </xf>
    <xf numFmtId="0" fontId="68" fillId="34" borderId="0" xfId="0" applyFont="1" applyFill="1" applyAlignment="1" applyProtection="1">
      <alignment horizontal="center" vertical="center" wrapText="1"/>
      <protection/>
    </xf>
    <xf numFmtId="166" fontId="68" fillId="34" borderId="0" xfId="0" applyNumberFormat="1" applyFont="1" applyFill="1" applyAlignment="1" applyProtection="1">
      <alignment horizontal="center" vertical="center" wrapText="1"/>
      <protection/>
    </xf>
    <xf numFmtId="0" fontId="2" fillId="34" borderId="0" xfId="0" applyFont="1" applyFill="1" applyAlignment="1" applyProtection="1">
      <alignment horizontal="center" vertical="center" wrapText="1"/>
      <protection/>
    </xf>
    <xf numFmtId="166" fontId="72" fillId="35" borderId="20" xfId="0" applyNumberFormat="1" applyFont="1" applyFill="1" applyBorder="1" applyAlignment="1" applyProtection="1">
      <alignment horizontal="right" vertical="center" wrapText="1"/>
      <protection/>
    </xf>
    <xf numFmtId="0" fontId="72" fillId="35" borderId="20" xfId="0" applyFont="1" applyFill="1" applyBorder="1" applyAlignment="1" applyProtection="1">
      <alignment horizontal="right" vertical="center" wrapText="1"/>
      <protection/>
    </xf>
    <xf numFmtId="166" fontId="7" fillId="33" borderId="21" xfId="0" applyNumberFormat="1" applyFont="1" applyFill="1" applyBorder="1" applyAlignment="1" applyProtection="1">
      <alignment horizontal="right" vertical="center" wrapText="1"/>
      <protection/>
    </xf>
    <xf numFmtId="0" fontId="7" fillId="33" borderId="22" xfId="0" applyFont="1" applyFill="1" applyBorder="1" applyAlignment="1" applyProtection="1">
      <alignment horizontal="right" vertical="center" wrapText="1"/>
      <protection/>
    </xf>
    <xf numFmtId="0" fontId="73" fillId="34" borderId="0" xfId="0" applyFont="1" applyFill="1" applyAlignment="1" applyProtection="1">
      <alignment horizontal="center" vertical="center" wrapText="1"/>
      <protection/>
    </xf>
    <xf numFmtId="0" fontId="72" fillId="34" borderId="23" xfId="0" applyFont="1" applyFill="1" applyBorder="1" applyAlignment="1" applyProtection="1">
      <alignment horizontal="center" vertical="center" wrapText="1"/>
      <protection/>
    </xf>
    <xf numFmtId="0" fontId="72" fillId="34" borderId="11" xfId="0" applyFont="1" applyFill="1" applyBorder="1" applyAlignment="1" applyProtection="1">
      <alignment horizontal="center" vertical="center" wrapText="1"/>
      <protection/>
    </xf>
    <xf numFmtId="0" fontId="72" fillId="34" borderId="19" xfId="0" applyFont="1" applyFill="1" applyBorder="1" applyAlignment="1" applyProtection="1">
      <alignment horizontal="center" vertical="center" wrapText="1"/>
      <protection/>
    </xf>
    <xf numFmtId="166" fontId="72" fillId="35" borderId="24" xfId="0" applyNumberFormat="1" applyFont="1" applyFill="1" applyBorder="1" applyAlignment="1" applyProtection="1">
      <alignment horizontal="center" vertical="center" wrapText="1"/>
      <protection/>
    </xf>
    <xf numFmtId="0" fontId="72" fillId="35" borderId="24" xfId="0" applyFont="1" applyFill="1" applyBorder="1" applyAlignment="1" applyProtection="1">
      <alignment horizontal="center" vertical="center" wrapText="1"/>
      <protection/>
    </xf>
    <xf numFmtId="0" fontId="72" fillId="35" borderId="19" xfId="0" applyFont="1" applyFill="1" applyBorder="1" applyAlignment="1" applyProtection="1">
      <alignment horizontal="center" vertical="center" wrapText="1"/>
      <protection/>
    </xf>
    <xf numFmtId="166" fontId="7" fillId="33" borderId="25" xfId="0" applyNumberFormat="1" applyFont="1" applyFill="1" applyBorder="1" applyAlignment="1" applyProtection="1">
      <alignment horizontal="center" vertical="center" wrapText="1"/>
      <protection/>
    </xf>
    <xf numFmtId="0" fontId="7" fillId="33" borderId="26" xfId="0" applyFont="1" applyFill="1" applyBorder="1" applyAlignment="1" applyProtection="1">
      <alignment horizontal="center" vertical="center" wrapText="1"/>
      <protection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74" fillId="34" borderId="0" xfId="0" applyFont="1" applyFill="1" applyAlignment="1" applyProtection="1">
      <alignment horizontal="center" vertical="center" wrapText="1"/>
      <protection/>
    </xf>
    <xf numFmtId="172" fontId="69" fillId="34" borderId="10" xfId="0" applyNumberFormat="1" applyFont="1" applyFill="1" applyBorder="1" applyAlignment="1" applyProtection="1">
      <alignment horizontal="center" vertical="center" wrapText="1"/>
      <protection/>
    </xf>
    <xf numFmtId="172" fontId="69" fillId="34" borderId="17" xfId="0" applyNumberFormat="1" applyFont="1" applyFill="1" applyBorder="1" applyAlignment="1" applyProtection="1">
      <alignment horizontal="center" vertical="center" wrapText="1"/>
      <protection/>
    </xf>
    <xf numFmtId="0" fontId="68" fillId="35" borderId="28" xfId="0" applyFont="1" applyFill="1" applyBorder="1" applyAlignment="1" applyProtection="1">
      <alignment horizontal="center" vertical="center" wrapText="1"/>
      <protection/>
    </xf>
    <xf numFmtId="0" fontId="68" fillId="35" borderId="10" xfId="0" applyFont="1" applyFill="1" applyBorder="1" applyAlignment="1" applyProtection="1">
      <alignment horizontal="center" vertical="center" wrapText="1"/>
      <protection/>
    </xf>
    <xf numFmtId="0" fontId="69" fillId="35" borderId="10" xfId="0" applyFont="1" applyFill="1" applyBorder="1" applyAlignment="1" applyProtection="1">
      <alignment horizontal="center" vertical="center" wrapText="1"/>
      <protection/>
    </xf>
    <xf numFmtId="9" fontId="69" fillId="35" borderId="10" xfId="0" applyNumberFormat="1" applyFont="1" applyFill="1" applyBorder="1" applyAlignment="1" applyProtection="1">
      <alignment horizontal="center" vertical="center" wrapText="1"/>
      <protection/>
    </xf>
    <xf numFmtId="3" fontId="69" fillId="35" borderId="10" xfId="0" applyNumberFormat="1" applyFont="1" applyFill="1" applyBorder="1" applyAlignment="1" applyProtection="1">
      <alignment horizontal="center" vertical="center" wrapText="1"/>
      <protection/>
    </xf>
    <xf numFmtId="4" fontId="69" fillId="35" borderId="10" xfId="0" applyNumberFormat="1" applyFont="1" applyFill="1" applyBorder="1" applyAlignment="1" applyProtection="1">
      <alignment horizontal="center" vertical="center" wrapText="1"/>
      <protection/>
    </xf>
    <xf numFmtId="166" fontId="71" fillId="35" borderId="28" xfId="0" applyNumberFormat="1" applyFont="1" applyFill="1" applyBorder="1" applyAlignment="1" applyProtection="1">
      <alignment horizontal="center" vertical="center" wrapText="1"/>
      <protection/>
    </xf>
    <xf numFmtId="164" fontId="71" fillId="35" borderId="29" xfId="0" applyNumberFormat="1" applyFont="1" applyFill="1" applyBorder="1" applyAlignment="1" applyProtection="1">
      <alignment horizontal="center" vertical="center" wrapText="1"/>
      <protection/>
    </xf>
    <xf numFmtId="164" fontId="71" fillId="35" borderId="17" xfId="0" applyNumberFormat="1" applyFont="1" applyFill="1" applyBorder="1" applyAlignment="1" applyProtection="1">
      <alignment horizontal="center" vertical="center" wrapText="1"/>
      <protection/>
    </xf>
    <xf numFmtId="4" fontId="70" fillId="33" borderId="30" xfId="0" applyNumberFormat="1" applyFont="1" applyFill="1" applyBorder="1" applyAlignment="1" applyProtection="1">
      <alignment horizontal="center" vertical="center" wrapText="1"/>
      <protection/>
    </xf>
    <xf numFmtId="172" fontId="69" fillId="34" borderId="11" xfId="0" applyNumberFormat="1" applyFont="1" applyFill="1" applyBorder="1" applyAlignment="1" applyProtection="1">
      <alignment horizontal="center" vertical="center" wrapText="1"/>
      <protection/>
    </xf>
    <xf numFmtId="172" fontId="69" fillId="34" borderId="19" xfId="0" applyNumberFormat="1" applyFont="1" applyFill="1" applyBorder="1" applyAlignment="1" applyProtection="1">
      <alignment horizontal="center" vertical="center" wrapText="1"/>
      <protection/>
    </xf>
    <xf numFmtId="0" fontId="68" fillId="35" borderId="23" xfId="0" applyFont="1" applyFill="1" applyBorder="1" applyAlignment="1" applyProtection="1">
      <alignment horizontal="center" vertical="center" wrapText="1"/>
      <protection/>
    </xf>
    <xf numFmtId="0" fontId="68" fillId="35" borderId="11" xfId="0" applyFont="1" applyFill="1" applyBorder="1" applyAlignment="1" applyProtection="1">
      <alignment horizontal="center" vertical="center" wrapText="1"/>
      <protection/>
    </xf>
    <xf numFmtId="0" fontId="69" fillId="35" borderId="11" xfId="0" applyFont="1" applyFill="1" applyBorder="1" applyAlignment="1" applyProtection="1">
      <alignment horizontal="center" vertical="center" wrapText="1"/>
      <protection/>
    </xf>
    <xf numFmtId="9" fontId="69" fillId="35" borderId="11" xfId="0" applyNumberFormat="1" applyFont="1" applyFill="1" applyBorder="1" applyAlignment="1" applyProtection="1">
      <alignment horizontal="center" vertical="center" wrapText="1"/>
      <protection/>
    </xf>
    <xf numFmtId="3" fontId="69" fillId="35" borderId="11" xfId="0" applyNumberFormat="1" applyFont="1" applyFill="1" applyBorder="1" applyAlignment="1" applyProtection="1">
      <alignment horizontal="center" vertical="center" wrapText="1"/>
      <protection/>
    </xf>
    <xf numFmtId="4" fontId="69" fillId="35" borderId="11" xfId="0" applyNumberFormat="1" applyFont="1" applyFill="1" applyBorder="1" applyAlignment="1" applyProtection="1">
      <alignment horizontal="center" vertical="center" wrapText="1"/>
      <protection/>
    </xf>
    <xf numFmtId="166" fontId="71" fillId="35" borderId="23" xfId="0" applyNumberFormat="1" applyFont="1" applyFill="1" applyBorder="1" applyAlignment="1" applyProtection="1">
      <alignment horizontal="center" vertical="center" wrapText="1"/>
      <protection/>
    </xf>
    <xf numFmtId="164" fontId="71" fillId="35" borderId="24" xfId="0" applyNumberFormat="1" applyFont="1" applyFill="1" applyBorder="1" applyAlignment="1" applyProtection="1">
      <alignment horizontal="center" vertical="center" wrapText="1"/>
      <protection/>
    </xf>
    <xf numFmtId="164" fontId="71" fillId="35" borderId="19" xfId="0" applyNumberFormat="1" applyFont="1" applyFill="1" applyBorder="1" applyAlignment="1" applyProtection="1">
      <alignment horizontal="center" vertical="center" wrapText="1"/>
      <protection/>
    </xf>
    <xf numFmtId="4" fontId="70" fillId="33" borderId="31" xfId="0" applyNumberFormat="1" applyFont="1" applyFill="1" applyBorder="1" applyAlignment="1" applyProtection="1">
      <alignment horizontal="center" vertical="center" wrapText="1"/>
      <protection/>
    </xf>
    <xf numFmtId="0" fontId="68" fillId="34" borderId="0" xfId="0" applyFont="1" applyFill="1" applyAlignment="1" applyProtection="1">
      <alignment horizontal="right" vertical="center"/>
      <protection/>
    </xf>
    <xf numFmtId="3" fontId="69" fillId="34" borderId="32" xfId="0" applyNumberFormat="1" applyFont="1" applyFill="1" applyBorder="1" applyAlignment="1" applyProtection="1">
      <alignment horizontal="center" vertical="center" wrapText="1"/>
      <protection/>
    </xf>
    <xf numFmtId="3" fontId="69" fillId="34" borderId="33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Alignment="1" applyProtection="1">
      <alignment horizontal="right" vertical="center"/>
      <protection/>
    </xf>
    <xf numFmtId="3" fontId="5" fillId="35" borderId="32" xfId="0" applyNumberFormat="1" applyFont="1" applyFill="1" applyBorder="1" applyAlignment="1" applyProtection="1">
      <alignment horizontal="center" vertical="center" wrapText="1"/>
      <protection/>
    </xf>
    <xf numFmtId="4" fontId="5" fillId="35" borderId="33" xfId="0" applyNumberFormat="1" applyFont="1" applyFill="1" applyBorder="1" applyAlignment="1" applyProtection="1">
      <alignment horizontal="center" vertical="center" wrapText="1"/>
      <protection/>
    </xf>
    <xf numFmtId="166" fontId="68" fillId="35" borderId="12" xfId="0" applyNumberFormat="1" applyFont="1" applyFill="1" applyBorder="1" applyAlignment="1" applyProtection="1">
      <alignment horizontal="center" vertical="center" wrapText="1"/>
      <protection/>
    </xf>
    <xf numFmtId="3" fontId="68" fillId="34" borderId="34" xfId="0" applyNumberFormat="1" applyFont="1" applyFill="1" applyBorder="1" applyAlignment="1" applyProtection="1">
      <alignment horizontal="center" vertical="center" wrapText="1"/>
      <protection/>
    </xf>
    <xf numFmtId="168" fontId="5" fillId="35" borderId="35" xfId="0" applyNumberFormat="1" applyFont="1" applyFill="1" applyBorder="1" applyAlignment="1" applyProtection="1">
      <alignment horizontal="center" vertical="center" wrapText="1"/>
      <protection/>
    </xf>
    <xf numFmtId="3" fontId="5" fillId="33" borderId="32" xfId="0" applyNumberFormat="1" applyFont="1" applyFill="1" applyBorder="1" applyAlignment="1" applyProtection="1">
      <alignment horizontal="center" vertical="center" wrapText="1"/>
      <protection/>
    </xf>
    <xf numFmtId="4" fontId="5" fillId="33" borderId="36" xfId="0" applyNumberFormat="1" applyFont="1" applyFill="1" applyBorder="1" applyAlignment="1" applyProtection="1">
      <alignment horizontal="center" vertical="center" wrapText="1"/>
      <protection/>
    </xf>
    <xf numFmtId="0" fontId="68" fillId="34" borderId="0" xfId="0" applyFont="1" applyFill="1" applyAlignment="1" applyProtection="1">
      <alignment horizontal="right" vertical="center" wrapText="1"/>
      <protection/>
    </xf>
    <xf numFmtId="3" fontId="68" fillId="34" borderId="0" xfId="0" applyNumberFormat="1" applyFont="1" applyFill="1" applyBorder="1" applyAlignment="1" applyProtection="1">
      <alignment horizontal="center" vertical="top" wrapText="1"/>
      <protection/>
    </xf>
    <xf numFmtId="3" fontId="68" fillId="34" borderId="0" xfId="0" applyNumberFormat="1" applyFont="1" applyFill="1" applyBorder="1" applyAlignment="1" applyProtection="1">
      <alignment horizontal="center" vertical="center" wrapText="1"/>
      <protection/>
    </xf>
    <xf numFmtId="0" fontId="75" fillId="0" borderId="0" xfId="0" applyFont="1" applyBorder="1" applyAlignment="1" applyProtection="1">
      <alignment wrapText="1"/>
      <protection/>
    </xf>
    <xf numFmtId="0" fontId="75" fillId="34" borderId="0" xfId="0" applyFont="1" applyFill="1" applyBorder="1" applyAlignment="1" applyProtection="1">
      <alignment wrapText="1"/>
      <protection/>
    </xf>
    <xf numFmtId="3" fontId="76" fillId="34" borderId="0" xfId="0" applyNumberFormat="1" applyFont="1" applyFill="1" applyBorder="1" applyAlignment="1" applyProtection="1">
      <alignment horizontal="center" wrapText="1"/>
      <protection/>
    </xf>
    <xf numFmtId="166" fontId="68" fillId="34" borderId="0" xfId="0" applyNumberFormat="1" applyFont="1" applyFill="1" applyAlignment="1" applyProtection="1">
      <alignment horizontal="center" wrapText="1"/>
      <protection/>
    </xf>
    <xf numFmtId="166" fontId="77" fillId="34" borderId="37" xfId="0" applyNumberFormat="1" applyFont="1" applyFill="1" applyBorder="1" applyAlignment="1" applyProtection="1">
      <alignment horizontal="center" vertical="center" wrapText="1"/>
      <protection/>
    </xf>
    <xf numFmtId="4" fontId="9" fillId="35" borderId="38" xfId="0" applyNumberFormat="1" applyFont="1" applyFill="1" applyBorder="1" applyAlignment="1" applyProtection="1">
      <alignment horizontal="center" vertical="center"/>
      <protection/>
    </xf>
    <xf numFmtId="0" fontId="78" fillId="34" borderId="0" xfId="0" applyFont="1" applyFill="1" applyAlignment="1" applyProtection="1">
      <alignment vertical="center"/>
      <protection/>
    </xf>
    <xf numFmtId="0" fontId="79" fillId="34" borderId="0" xfId="0" applyFont="1" applyFill="1" applyAlignment="1" applyProtection="1">
      <alignment horizontal="center" vertical="center" wrapText="1"/>
      <protection/>
    </xf>
    <xf numFmtId="0" fontId="77" fillId="34" borderId="0" xfId="0" applyFont="1" applyFill="1" applyBorder="1" applyAlignment="1" applyProtection="1">
      <alignment horizontal="right" vertical="center" wrapText="1"/>
      <protection/>
    </xf>
    <xf numFmtId="0" fontId="78" fillId="34" borderId="0" xfId="0" applyFont="1" applyFill="1" applyAlignment="1" applyProtection="1">
      <alignment horizontal="right" vertical="center"/>
      <protection/>
    </xf>
    <xf numFmtId="0" fontId="4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 vertical="center"/>
      <protection/>
    </xf>
    <xf numFmtId="0" fontId="4" fillId="34" borderId="0" xfId="0" applyFont="1" applyFill="1" applyAlignment="1" applyProtection="1">
      <alignment horizontal="center" wrapText="1"/>
      <protection/>
    </xf>
    <xf numFmtId="0" fontId="4" fillId="34" borderId="0" xfId="0" applyFont="1" applyFill="1" applyAlignment="1" applyProtection="1">
      <alignment horizontal="center" vertical="center" wrapText="1"/>
      <protection/>
    </xf>
    <xf numFmtId="0" fontId="80" fillId="34" borderId="0" xfId="0" applyFont="1" applyFill="1" applyAlignment="1" applyProtection="1">
      <alignment horizontal="center" vertical="center" wrapText="1"/>
      <protection/>
    </xf>
    <xf numFmtId="168" fontId="9" fillId="35" borderId="38" xfId="0" applyNumberFormat="1" applyFont="1" applyFill="1" applyBorder="1" applyAlignment="1" applyProtection="1">
      <alignment vertical="center"/>
      <protection/>
    </xf>
    <xf numFmtId="0" fontId="10" fillId="34" borderId="0" xfId="0" applyFont="1" applyFill="1" applyAlignment="1" applyProtection="1">
      <alignment horizontal="center" vertical="center"/>
      <protection/>
    </xf>
    <xf numFmtId="0" fontId="11" fillId="35" borderId="39" xfId="0" applyFont="1" applyFill="1" applyBorder="1" applyAlignment="1" applyProtection="1">
      <alignment horizontal="center" vertical="center" wrapText="1"/>
      <protection/>
    </xf>
    <xf numFmtId="0" fontId="11" fillId="35" borderId="40" xfId="0" applyFont="1" applyFill="1" applyBorder="1" applyAlignment="1" applyProtection="1">
      <alignment horizontal="center" vertical="center" wrapText="1"/>
      <protection/>
    </xf>
    <xf numFmtId="0" fontId="11" fillId="35" borderId="35" xfId="0" applyFont="1" applyFill="1" applyBorder="1" applyAlignment="1" applyProtection="1">
      <alignment horizontal="center" vertical="center" wrapText="1"/>
      <protection/>
    </xf>
    <xf numFmtId="0" fontId="11" fillId="34" borderId="39" xfId="0" applyFont="1" applyFill="1" applyBorder="1" applyAlignment="1" applyProtection="1">
      <alignment horizontal="center" vertical="center" wrapText="1"/>
      <protection/>
    </xf>
    <xf numFmtId="0" fontId="11" fillId="34" borderId="40" xfId="0" applyFont="1" applyFill="1" applyBorder="1" applyAlignment="1" applyProtection="1">
      <alignment horizontal="center" vertical="center" wrapText="1"/>
      <protection/>
    </xf>
    <xf numFmtId="0" fontId="11" fillId="34" borderId="35" xfId="0" applyFont="1" applyFill="1" applyBorder="1" applyAlignment="1" applyProtection="1">
      <alignment horizontal="center" vertical="center" wrapText="1"/>
      <protection/>
    </xf>
    <xf numFmtId="0" fontId="11" fillId="33" borderId="41" xfId="0" applyFont="1" applyFill="1" applyBorder="1" applyAlignment="1" applyProtection="1">
      <alignment horizontal="center" vertical="center" wrapText="1"/>
      <protection/>
    </xf>
    <xf numFmtId="0" fontId="11" fillId="33" borderId="42" xfId="0" applyFont="1" applyFill="1" applyBorder="1" applyAlignment="1" applyProtection="1">
      <alignment horizontal="center" vertical="center" wrapText="1"/>
      <protection/>
    </xf>
    <xf numFmtId="0" fontId="11" fillId="33" borderId="34" xfId="0" applyFont="1" applyFill="1" applyBorder="1" applyAlignment="1" applyProtection="1">
      <alignment horizontal="center" vertical="center" wrapText="1"/>
      <protection/>
    </xf>
    <xf numFmtId="0" fontId="11" fillId="33" borderId="43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11" fillId="33" borderId="44" xfId="0" applyFont="1" applyFill="1" applyBorder="1" applyAlignment="1" applyProtection="1">
      <alignment horizontal="center" vertical="center" wrapText="1"/>
      <protection/>
    </xf>
    <xf numFmtId="0" fontId="11" fillId="33" borderId="45" xfId="0" applyFont="1" applyFill="1" applyBorder="1" applyAlignment="1" applyProtection="1">
      <alignment horizontal="center" vertical="center" wrapText="1"/>
      <protection/>
    </xf>
    <xf numFmtId="0" fontId="11" fillId="33" borderId="15" xfId="0" applyFont="1" applyFill="1" applyBorder="1" applyAlignment="1" applyProtection="1">
      <alignment horizontal="center" vertical="center" wrapText="1"/>
      <protection/>
    </xf>
    <xf numFmtId="0" fontId="7" fillId="33" borderId="46" xfId="0" applyFont="1" applyFill="1" applyBorder="1" applyAlignment="1" applyProtection="1">
      <alignment horizontal="center" textRotation="90" wrapText="1"/>
      <protection/>
    </xf>
    <xf numFmtId="0" fontId="7" fillId="33" borderId="26" xfId="0" applyFont="1" applyFill="1" applyBorder="1" applyAlignment="1" applyProtection="1">
      <alignment horizontal="center" textRotation="90" wrapText="1"/>
      <protection/>
    </xf>
    <xf numFmtId="0" fontId="7" fillId="33" borderId="47" xfId="0" applyFont="1" applyFill="1" applyBorder="1" applyAlignment="1" applyProtection="1">
      <alignment horizontal="center" vertical="center" wrapText="1"/>
      <protection/>
    </xf>
    <xf numFmtId="0" fontId="7" fillId="33" borderId="48" xfId="0" applyFont="1" applyFill="1" applyBorder="1" applyAlignment="1" applyProtection="1">
      <alignment horizontal="center" vertical="center" wrapText="1"/>
      <protection/>
    </xf>
    <xf numFmtId="0" fontId="72" fillId="34" borderId="49" xfId="0" applyFont="1" applyFill="1" applyBorder="1" applyAlignment="1" applyProtection="1">
      <alignment horizontal="center" vertical="center" wrapText="1"/>
      <protection/>
    </xf>
    <xf numFmtId="0" fontId="72" fillId="36" borderId="50" xfId="0" applyFont="1" applyFill="1" applyBorder="1" applyAlignment="1" applyProtection="1">
      <alignment horizontal="center" vertical="center" wrapText="1"/>
      <protection/>
    </xf>
    <xf numFmtId="0" fontId="72" fillId="34" borderId="51" xfId="0" applyFont="1" applyFill="1" applyBorder="1" applyAlignment="1" applyProtection="1">
      <alignment horizontal="center" vertical="center" wrapText="1"/>
      <protection/>
    </xf>
    <xf numFmtId="0" fontId="72" fillId="34" borderId="52" xfId="0" applyFont="1" applyFill="1" applyBorder="1" applyAlignment="1" applyProtection="1">
      <alignment horizontal="center" vertical="center" wrapText="1"/>
      <protection/>
    </xf>
    <xf numFmtId="0" fontId="72" fillId="34" borderId="53" xfId="0" applyFont="1" applyFill="1" applyBorder="1" applyAlignment="1" applyProtection="1">
      <alignment horizontal="center" vertical="center" wrapText="1"/>
      <protection/>
    </xf>
    <xf numFmtId="0" fontId="72" fillId="35" borderId="54" xfId="0" applyFont="1" applyFill="1" applyBorder="1" applyAlignment="1" applyProtection="1">
      <alignment horizontal="center" textRotation="90" wrapText="1"/>
      <protection/>
    </xf>
    <xf numFmtId="0" fontId="72" fillId="35" borderId="55" xfId="0" applyFont="1" applyFill="1" applyBorder="1" applyAlignment="1" applyProtection="1">
      <alignment horizontal="center" textRotation="90" wrapText="1"/>
      <protection/>
    </xf>
    <xf numFmtId="168" fontId="69" fillId="33" borderId="56" xfId="0" applyNumberFormat="1" applyFont="1" applyFill="1" applyBorder="1" applyAlignment="1" applyProtection="1">
      <alignment horizontal="center" vertical="center" wrapText="1"/>
      <protection/>
    </xf>
    <xf numFmtId="0" fontId="69" fillId="33" borderId="57" xfId="0" applyFont="1" applyFill="1" applyBorder="1" applyAlignment="1" applyProtection="1">
      <alignment horizontal="center" vertical="center" wrapText="1"/>
      <protection/>
    </xf>
    <xf numFmtId="166" fontId="77" fillId="34" borderId="58" xfId="0" applyNumberFormat="1" applyFont="1" applyFill="1" applyBorder="1" applyAlignment="1" applyProtection="1">
      <alignment horizontal="center" vertical="center" wrapText="1"/>
      <protection/>
    </xf>
    <xf numFmtId="166" fontId="77" fillId="34" borderId="59" xfId="0" applyNumberFormat="1" applyFont="1" applyFill="1" applyBorder="1" applyAlignment="1" applyProtection="1">
      <alignment horizontal="center" vertical="center" wrapText="1"/>
      <protection/>
    </xf>
    <xf numFmtId="166" fontId="77" fillId="34" borderId="37" xfId="0" applyNumberFormat="1" applyFont="1" applyFill="1" applyBorder="1" applyAlignment="1" applyProtection="1">
      <alignment horizontal="center" vertical="center" wrapText="1"/>
      <protection/>
    </xf>
    <xf numFmtId="166" fontId="77" fillId="34" borderId="0" xfId="0" applyNumberFormat="1" applyFont="1" applyFill="1" applyBorder="1" applyAlignment="1" applyProtection="1">
      <alignment horizontal="center" vertical="center" wrapText="1"/>
      <protection/>
    </xf>
    <xf numFmtId="166" fontId="77" fillId="34" borderId="60" xfId="0" applyNumberFormat="1" applyFont="1" applyFill="1" applyBorder="1" applyAlignment="1" applyProtection="1">
      <alignment horizontal="center" vertical="center" wrapText="1"/>
      <protection/>
    </xf>
    <xf numFmtId="166" fontId="77" fillId="34" borderId="61" xfId="0" applyNumberFormat="1" applyFont="1" applyFill="1" applyBorder="1" applyAlignment="1" applyProtection="1">
      <alignment horizontal="center" vertical="center" wrapText="1"/>
      <protection/>
    </xf>
    <xf numFmtId="0" fontId="81" fillId="34" borderId="0" xfId="0" applyFont="1" applyFill="1" applyBorder="1" applyAlignment="1" applyProtection="1">
      <alignment horizontal="right" vertical="center" wrapText="1"/>
      <protection/>
    </xf>
    <xf numFmtId="0" fontId="81" fillId="34" borderId="62" xfId="0" applyFont="1" applyFill="1" applyBorder="1" applyAlignment="1" applyProtection="1">
      <alignment horizontal="right" vertical="center" wrapText="1"/>
      <protection/>
    </xf>
    <xf numFmtId="4" fontId="69" fillId="33" borderId="56" xfId="0" applyNumberFormat="1" applyFont="1" applyFill="1" applyBorder="1" applyAlignment="1" applyProtection="1">
      <alignment horizontal="center" vertical="center" wrapText="1"/>
      <protection/>
    </xf>
    <xf numFmtId="0" fontId="7" fillId="33" borderId="46" xfId="0" applyFont="1" applyFill="1" applyBorder="1" applyAlignment="1" applyProtection="1">
      <alignment horizontal="center" vertical="center" wrapText="1"/>
      <protection/>
    </xf>
    <xf numFmtId="0" fontId="7" fillId="33" borderId="26" xfId="0" applyFont="1" applyFill="1" applyBorder="1" applyAlignment="1" applyProtection="1">
      <alignment horizontal="center" vertical="center" wrapText="1"/>
      <protection/>
    </xf>
    <xf numFmtId="0" fontId="11" fillId="35" borderId="41" xfId="0" applyFont="1" applyFill="1" applyBorder="1" applyAlignment="1" applyProtection="1">
      <alignment horizontal="center" vertical="center" wrapText="1"/>
      <protection/>
    </xf>
    <xf numFmtId="0" fontId="11" fillId="35" borderId="42" xfId="0" applyFont="1" applyFill="1" applyBorder="1" applyAlignment="1" applyProtection="1">
      <alignment horizontal="center" vertical="center" wrapText="1"/>
      <protection/>
    </xf>
    <xf numFmtId="0" fontId="11" fillId="35" borderId="34" xfId="0" applyFont="1" applyFill="1" applyBorder="1" applyAlignment="1" applyProtection="1">
      <alignment horizontal="center" vertical="center" wrapText="1"/>
      <protection/>
    </xf>
    <xf numFmtId="0" fontId="11" fillId="35" borderId="43" xfId="0" applyFont="1" applyFill="1" applyBorder="1" applyAlignment="1" applyProtection="1">
      <alignment horizontal="center" vertical="center" wrapText="1"/>
      <protection/>
    </xf>
    <xf numFmtId="0" fontId="11" fillId="35" borderId="0" xfId="0" applyFont="1" applyFill="1" applyBorder="1" applyAlignment="1" applyProtection="1">
      <alignment horizontal="center" vertical="center" wrapText="1"/>
      <protection/>
    </xf>
    <xf numFmtId="0" fontId="11" fillId="35" borderId="13" xfId="0" applyFont="1" applyFill="1" applyBorder="1" applyAlignment="1" applyProtection="1">
      <alignment horizontal="center" vertical="center" wrapText="1"/>
      <protection/>
    </xf>
    <xf numFmtId="0" fontId="11" fillId="35" borderId="44" xfId="0" applyFont="1" applyFill="1" applyBorder="1" applyAlignment="1" applyProtection="1">
      <alignment horizontal="center" vertical="center" wrapText="1"/>
      <protection/>
    </xf>
    <xf numFmtId="0" fontId="11" fillId="35" borderId="45" xfId="0" applyFont="1" applyFill="1" applyBorder="1" applyAlignment="1" applyProtection="1">
      <alignment horizontal="center" vertical="center" wrapText="1"/>
      <protection/>
    </xf>
    <xf numFmtId="0" fontId="11" fillId="35" borderId="15" xfId="0" applyFont="1" applyFill="1" applyBorder="1" applyAlignment="1" applyProtection="1">
      <alignment horizontal="center" vertical="center" wrapText="1"/>
      <protection/>
    </xf>
    <xf numFmtId="10" fontId="82" fillId="34" borderId="56" xfId="0" applyNumberFormat="1" applyFont="1" applyFill="1" applyBorder="1" applyAlignment="1" applyProtection="1">
      <alignment horizontal="center" vertical="center" wrapText="1"/>
      <protection/>
    </xf>
    <xf numFmtId="0" fontId="82" fillId="34" borderId="57" xfId="0" applyFont="1" applyFill="1" applyBorder="1" applyAlignment="1" applyProtection="1">
      <alignment horizontal="center" vertical="center" wrapText="1"/>
      <protection/>
    </xf>
    <xf numFmtId="0" fontId="68" fillId="34" borderId="63" xfId="0" applyFont="1" applyFill="1" applyBorder="1" applyAlignment="1" applyProtection="1">
      <alignment horizontal="center" wrapText="1"/>
      <protection/>
    </xf>
    <xf numFmtId="0" fontId="4" fillId="34" borderId="64" xfId="0" applyFont="1" applyFill="1" applyBorder="1" applyAlignment="1" applyProtection="1">
      <alignment horizontal="center" wrapText="1"/>
      <protection/>
    </xf>
    <xf numFmtId="0" fontId="80" fillId="34" borderId="65" xfId="0" applyFont="1" applyFill="1" applyBorder="1" applyAlignment="1" applyProtection="1">
      <alignment horizontal="left" vertical="center" wrapText="1"/>
      <protection/>
    </xf>
    <xf numFmtId="0" fontId="80" fillId="34" borderId="0" xfId="0" applyFont="1" applyFill="1" applyAlignment="1" applyProtection="1">
      <alignment horizontal="left" vertical="center" wrapText="1"/>
      <protection/>
    </xf>
    <xf numFmtId="0" fontId="83" fillId="34" borderId="0" xfId="0" applyFont="1" applyFill="1" applyAlignment="1" applyProtection="1">
      <alignment horizontal="center" vertical="center" wrapText="1"/>
      <protection/>
    </xf>
    <xf numFmtId="0" fontId="80" fillId="34" borderId="0" xfId="0" applyFont="1" applyFill="1" applyAlignment="1" applyProtection="1">
      <alignment horizontal="center" vertical="center" wrapText="1"/>
      <protection/>
    </xf>
    <xf numFmtId="0" fontId="80" fillId="34" borderId="66" xfId="0" applyFont="1" applyFill="1" applyBorder="1" applyAlignment="1" applyProtection="1">
      <alignment horizontal="center" vertical="center" wrapText="1"/>
      <protection/>
    </xf>
    <xf numFmtId="0" fontId="72" fillId="35" borderId="67" xfId="0" applyFont="1" applyFill="1" applyBorder="1" applyAlignment="1" applyProtection="1">
      <alignment horizontal="center" vertical="center" wrapText="1"/>
      <protection/>
    </xf>
    <xf numFmtId="0" fontId="72" fillId="35" borderId="32" xfId="0" applyFont="1" applyFill="1" applyBorder="1" applyAlignment="1" applyProtection="1">
      <alignment horizontal="center" vertical="center" wrapText="1"/>
      <protection/>
    </xf>
    <xf numFmtId="0" fontId="72" fillId="35" borderId="54" xfId="0" applyFont="1" applyFill="1" applyBorder="1" applyAlignment="1" applyProtection="1">
      <alignment horizontal="center" vertical="center" wrapText="1"/>
      <protection/>
    </xf>
    <xf numFmtId="0" fontId="72" fillId="35" borderId="55" xfId="0" applyFont="1" applyFill="1" applyBorder="1" applyAlignment="1" applyProtection="1">
      <alignment horizontal="center" vertical="center" wrapText="1"/>
      <protection/>
    </xf>
    <xf numFmtId="0" fontId="7" fillId="33" borderId="68" xfId="0" applyFont="1" applyFill="1" applyBorder="1" applyAlignment="1" applyProtection="1">
      <alignment horizontal="center" vertical="center" wrapText="1"/>
      <protection/>
    </xf>
    <xf numFmtId="0" fontId="7" fillId="33" borderId="69" xfId="0" applyFont="1" applyFill="1" applyBorder="1" applyAlignment="1" applyProtection="1">
      <alignment horizontal="center" vertical="center" wrapText="1"/>
      <protection/>
    </xf>
    <xf numFmtId="0" fontId="72" fillId="35" borderId="70" xfId="0" applyFont="1" applyFill="1" applyBorder="1" applyAlignment="1" applyProtection="1">
      <alignment horizontal="center" vertical="center" wrapText="1"/>
      <protection/>
    </xf>
    <xf numFmtId="0" fontId="72" fillId="35" borderId="33" xfId="0" applyFont="1" applyFill="1" applyBorder="1" applyAlignment="1" applyProtection="1">
      <alignment horizontal="center" vertical="center" wrapText="1"/>
      <protection/>
    </xf>
    <xf numFmtId="0" fontId="80" fillId="34" borderId="0" xfId="0" applyFont="1" applyFill="1" applyBorder="1" applyAlignment="1" applyProtection="1">
      <alignment horizontal="left" vertical="center" wrapText="1"/>
      <protection/>
    </xf>
    <xf numFmtId="172" fontId="84" fillId="37" borderId="28" xfId="0" applyNumberFormat="1" applyFont="1" applyFill="1" applyBorder="1" applyAlignment="1" applyProtection="1">
      <alignment horizontal="center" vertical="center" wrapText="1"/>
      <protection locked="0"/>
    </xf>
    <xf numFmtId="172" fontId="84" fillId="37" borderId="10" xfId="0" applyNumberFormat="1" applyFont="1" applyFill="1" applyBorder="1" applyAlignment="1" applyProtection="1">
      <alignment horizontal="center" vertical="center" wrapText="1"/>
      <protection locked="0"/>
    </xf>
    <xf numFmtId="172" fontId="84" fillId="37" borderId="23" xfId="0" applyNumberFormat="1" applyFont="1" applyFill="1" applyBorder="1" applyAlignment="1" applyProtection="1">
      <alignment horizontal="center" vertical="center" wrapText="1"/>
      <protection locked="0"/>
    </xf>
    <xf numFmtId="172" fontId="84" fillId="37" borderId="11" xfId="0" applyNumberFormat="1" applyFont="1" applyFill="1" applyBorder="1" applyAlignment="1" applyProtection="1">
      <alignment horizontal="center" vertical="center" wrapText="1"/>
      <protection locked="0"/>
    </xf>
    <xf numFmtId="3" fontId="85" fillId="37" borderId="10" xfId="0" applyNumberFormat="1" applyFont="1" applyFill="1" applyBorder="1" applyAlignment="1" applyProtection="1">
      <alignment horizontal="center" vertical="center" wrapText="1"/>
      <protection locked="0"/>
    </xf>
    <xf numFmtId="3" fontId="85" fillId="37" borderId="11" xfId="0" applyNumberFormat="1" applyFont="1" applyFill="1" applyBorder="1" applyAlignment="1" applyProtection="1">
      <alignment horizontal="center" vertical="center" wrapText="1"/>
      <protection locked="0"/>
    </xf>
    <xf numFmtId="168" fontId="84" fillId="37" borderId="46" xfId="0" applyNumberFormat="1" applyFont="1" applyFill="1" applyBorder="1" applyAlignment="1" applyProtection="1">
      <alignment horizontal="center" vertical="center" wrapText="1"/>
      <protection locked="0"/>
    </xf>
    <xf numFmtId="168" fontId="86" fillId="37" borderId="38" xfId="0" applyNumberFormat="1" applyFont="1" applyFill="1" applyBorder="1" applyAlignment="1" applyProtection="1">
      <alignment horizontal="center" vertical="center" wrapText="1"/>
      <protection locked="0"/>
    </xf>
    <xf numFmtId="0" fontId="76" fillId="37" borderId="28" xfId="0" applyFont="1" applyFill="1" applyBorder="1" applyAlignment="1" applyProtection="1">
      <alignment horizontal="center" vertical="center" wrapText="1"/>
      <protection locked="0"/>
    </xf>
    <xf numFmtId="0" fontId="76" fillId="37" borderId="23" xfId="0" applyFont="1" applyFill="1" applyBorder="1" applyAlignment="1" applyProtection="1">
      <alignment horizontal="center" vertical="center" wrapText="1"/>
      <protection locked="0"/>
    </xf>
    <xf numFmtId="0" fontId="85" fillId="37" borderId="10" xfId="0" applyFont="1" applyFill="1" applyBorder="1" applyAlignment="1" applyProtection="1">
      <alignment horizontal="center" vertical="center" wrapText="1"/>
      <protection locked="0"/>
    </xf>
    <xf numFmtId="0" fontId="85" fillId="37" borderId="11" xfId="0" applyFont="1" applyFill="1" applyBorder="1" applyAlignment="1" applyProtection="1">
      <alignment horizontal="center" vertical="center" wrapText="1"/>
      <protection locked="0"/>
    </xf>
    <xf numFmtId="0" fontId="87" fillId="37" borderId="39" xfId="0" applyFont="1" applyFill="1" applyBorder="1" applyAlignment="1" applyProtection="1">
      <alignment horizontal="center" vertical="center" wrapText="1"/>
      <protection locked="0"/>
    </xf>
    <xf numFmtId="0" fontId="87" fillId="37" borderId="40" xfId="0" applyFont="1" applyFill="1" applyBorder="1" applyAlignment="1" applyProtection="1">
      <alignment horizontal="center" vertical="center" wrapText="1"/>
      <protection locked="0"/>
    </xf>
    <xf numFmtId="0" fontId="87" fillId="37" borderId="35" xfId="0" applyFont="1" applyFill="1" applyBorder="1" applyAlignment="1" applyProtection="1">
      <alignment horizontal="center" vertical="center" wrapText="1"/>
      <protection locked="0"/>
    </xf>
    <xf numFmtId="0" fontId="88" fillId="37" borderId="28" xfId="0" applyFont="1" applyFill="1" applyBorder="1" applyAlignment="1" applyProtection="1">
      <alignment horizontal="center" vertical="center" wrapText="1"/>
      <protection locked="0"/>
    </xf>
    <xf numFmtId="0" fontId="88" fillId="37" borderId="23" xfId="0" applyFont="1" applyFill="1" applyBorder="1" applyAlignment="1" applyProtection="1">
      <alignment horizontal="center" vertical="center" wrapText="1"/>
      <protection locked="0"/>
    </xf>
    <xf numFmtId="0" fontId="89" fillId="34" borderId="0" xfId="0" applyFont="1" applyFill="1" applyAlignment="1" applyProtection="1">
      <alignment horizontal="center" wrapText="1"/>
      <protection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9"/>
  <sheetViews>
    <sheetView tabSelected="1" zoomScale="75" zoomScaleNormal="75" workbookViewId="0" topLeftCell="B1">
      <selection activeCell="H12" sqref="H12"/>
    </sheetView>
  </sheetViews>
  <sheetFormatPr defaultColWidth="11.5546875" defaultRowHeight="15"/>
  <cols>
    <col min="1" max="1" width="1.5625" style="17" customWidth="1"/>
    <col min="2" max="2" width="14.6640625" style="17" customWidth="1"/>
    <col min="3" max="3" width="7.99609375" style="17" customWidth="1"/>
    <col min="4" max="4" width="9.10546875" style="17" customWidth="1"/>
    <col min="5" max="5" width="7.88671875" style="17" customWidth="1"/>
    <col min="6" max="6" width="9.88671875" style="17" customWidth="1"/>
    <col min="7" max="7" width="12.10546875" style="17" customWidth="1"/>
    <col min="8" max="8" width="7.88671875" style="17" customWidth="1"/>
    <col min="9" max="9" width="6.6640625" style="17" customWidth="1"/>
    <col min="10" max="10" width="6.3359375" style="17" customWidth="1"/>
    <col min="11" max="11" width="7.3359375" style="17" customWidth="1"/>
    <col min="12" max="12" width="7.99609375" style="17" customWidth="1"/>
    <col min="13" max="13" width="10.99609375" style="17" customWidth="1"/>
    <col min="14" max="14" width="9.88671875" style="18" customWidth="1"/>
    <col min="15" max="15" width="10.99609375" style="17" customWidth="1"/>
    <col min="16" max="16" width="11.4453125" style="17" customWidth="1"/>
    <col min="17" max="17" width="13.4453125" style="17" customWidth="1"/>
    <col min="18" max="19" width="7.4453125" style="17" customWidth="1"/>
    <col min="20" max="20" width="4.5546875" style="17" customWidth="1"/>
    <col min="21" max="21" width="6.5546875" style="17" customWidth="1"/>
    <col min="22" max="22" width="6.10546875" style="17" customWidth="1"/>
    <col min="23" max="23" width="8.99609375" style="17" customWidth="1"/>
    <col min="24" max="24" width="7.6640625" style="18" customWidth="1"/>
    <col min="25" max="25" width="7.3359375" style="17" customWidth="1"/>
    <col min="26" max="26" width="10.4453125" style="17" customWidth="1"/>
    <col min="27" max="16384" width="10.6640625" style="17" customWidth="1"/>
  </cols>
  <sheetData>
    <row r="1" spans="2:26" ht="132.75" customHeight="1">
      <c r="B1" s="144" t="s">
        <v>43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</row>
    <row r="2" ht="28.5" customHeight="1" thickBot="1"/>
    <row r="3" spans="2:26" s="19" customFormat="1" ht="18" customHeight="1">
      <c r="B3" s="168" t="s">
        <v>44</v>
      </c>
      <c r="C3" s="93" t="s">
        <v>18</v>
      </c>
      <c r="D3" s="93"/>
      <c r="E3" s="93"/>
      <c r="F3" s="93"/>
      <c r="G3" s="90" t="s">
        <v>21</v>
      </c>
      <c r="H3" s="90"/>
      <c r="I3" s="90"/>
      <c r="J3" s="90"/>
      <c r="K3" s="90"/>
      <c r="L3" s="90"/>
      <c r="M3" s="90"/>
      <c r="N3" s="129" t="s">
        <v>45</v>
      </c>
      <c r="O3" s="130"/>
      <c r="P3" s="131"/>
      <c r="Q3" s="96" t="s">
        <v>19</v>
      </c>
      <c r="R3" s="97"/>
      <c r="S3" s="97"/>
      <c r="T3" s="97"/>
      <c r="U3" s="97"/>
      <c r="V3" s="97"/>
      <c r="W3" s="98"/>
      <c r="X3" s="96" t="s">
        <v>22</v>
      </c>
      <c r="Y3" s="97"/>
      <c r="Z3" s="98"/>
    </row>
    <row r="4" spans="2:26" s="19" customFormat="1" ht="48.75" customHeight="1">
      <c r="B4" s="169"/>
      <c r="C4" s="94"/>
      <c r="D4" s="94"/>
      <c r="E4" s="94"/>
      <c r="F4" s="94"/>
      <c r="G4" s="91"/>
      <c r="H4" s="91"/>
      <c r="I4" s="91"/>
      <c r="J4" s="91"/>
      <c r="K4" s="91"/>
      <c r="L4" s="91"/>
      <c r="M4" s="91"/>
      <c r="N4" s="132"/>
      <c r="O4" s="133"/>
      <c r="P4" s="134"/>
      <c r="Q4" s="99"/>
      <c r="R4" s="100"/>
      <c r="S4" s="100"/>
      <c r="T4" s="100"/>
      <c r="U4" s="100"/>
      <c r="V4" s="100"/>
      <c r="W4" s="101"/>
      <c r="X4" s="99"/>
      <c r="Y4" s="100"/>
      <c r="Z4" s="101"/>
    </row>
    <row r="5" spans="2:26" s="19" customFormat="1" ht="18" customHeight="1" thickBot="1">
      <c r="B5" s="170"/>
      <c r="C5" s="95"/>
      <c r="D5" s="95"/>
      <c r="E5" s="95"/>
      <c r="F5" s="95"/>
      <c r="G5" s="92"/>
      <c r="H5" s="92"/>
      <c r="I5" s="92"/>
      <c r="J5" s="92"/>
      <c r="K5" s="92"/>
      <c r="L5" s="92"/>
      <c r="M5" s="92"/>
      <c r="N5" s="135"/>
      <c r="O5" s="136"/>
      <c r="P5" s="137"/>
      <c r="Q5" s="102"/>
      <c r="R5" s="103"/>
      <c r="S5" s="103"/>
      <c r="T5" s="103"/>
      <c r="U5" s="103"/>
      <c r="V5" s="103"/>
      <c r="W5" s="104"/>
      <c r="X5" s="102"/>
      <c r="Y5" s="103"/>
      <c r="Z5" s="104"/>
    </row>
    <row r="6" spans="2:26" s="24" customFormat="1" ht="45" customHeight="1">
      <c r="B6" s="109" t="s">
        <v>9</v>
      </c>
      <c r="C6" s="111" t="s">
        <v>48</v>
      </c>
      <c r="D6" s="112"/>
      <c r="E6" s="112"/>
      <c r="F6" s="113"/>
      <c r="G6" s="147" t="s">
        <v>1</v>
      </c>
      <c r="H6" s="149" t="s">
        <v>8</v>
      </c>
      <c r="I6" s="114" t="s">
        <v>7</v>
      </c>
      <c r="J6" s="114" t="s">
        <v>6</v>
      </c>
      <c r="K6" s="114" t="s">
        <v>0</v>
      </c>
      <c r="L6" s="114" t="s">
        <v>10</v>
      </c>
      <c r="M6" s="153" t="s">
        <v>28</v>
      </c>
      <c r="N6" s="20"/>
      <c r="O6" s="21" t="s">
        <v>20</v>
      </c>
      <c r="P6" s="162">
        <v>0.22</v>
      </c>
      <c r="Q6" s="107" t="s">
        <v>35</v>
      </c>
      <c r="R6" s="127" t="s">
        <v>8</v>
      </c>
      <c r="S6" s="105" t="s">
        <v>7</v>
      </c>
      <c r="T6" s="105" t="s">
        <v>6</v>
      </c>
      <c r="U6" s="105" t="s">
        <v>0</v>
      </c>
      <c r="V6" s="105" t="s">
        <v>10</v>
      </c>
      <c r="W6" s="151" t="s">
        <v>28</v>
      </c>
      <c r="X6" s="22"/>
      <c r="Y6" s="23" t="s">
        <v>20</v>
      </c>
      <c r="Z6" s="5">
        <f>P6</f>
        <v>0.22</v>
      </c>
    </row>
    <row r="7" spans="2:26" s="34" customFormat="1" ht="73.5" customHeight="1" thickBot="1">
      <c r="B7" s="110"/>
      <c r="C7" s="25" t="s">
        <v>2</v>
      </c>
      <c r="D7" s="26" t="s">
        <v>3</v>
      </c>
      <c r="E7" s="26" t="s">
        <v>23</v>
      </c>
      <c r="F7" s="27" t="s">
        <v>24</v>
      </c>
      <c r="G7" s="148"/>
      <c r="H7" s="150"/>
      <c r="I7" s="115"/>
      <c r="J7" s="115"/>
      <c r="K7" s="115"/>
      <c r="L7" s="115"/>
      <c r="M7" s="154"/>
      <c r="N7" s="28" t="s">
        <v>26</v>
      </c>
      <c r="O7" s="29" t="s">
        <v>4</v>
      </c>
      <c r="P7" s="30" t="s">
        <v>5</v>
      </c>
      <c r="Q7" s="108"/>
      <c r="R7" s="128"/>
      <c r="S7" s="106"/>
      <c r="T7" s="106"/>
      <c r="U7" s="106"/>
      <c r="V7" s="106"/>
      <c r="W7" s="152"/>
      <c r="X7" s="31" t="s">
        <v>26</v>
      </c>
      <c r="Y7" s="32" t="s">
        <v>4</v>
      </c>
      <c r="Z7" s="33" t="s">
        <v>5</v>
      </c>
    </row>
    <row r="8" spans="2:26" ht="60" customHeight="1">
      <c r="B8" s="171" t="s">
        <v>49</v>
      </c>
      <c r="C8" s="156">
        <v>6</v>
      </c>
      <c r="D8" s="157">
        <v>6</v>
      </c>
      <c r="E8" s="35">
        <f>C8*D8*4.3</f>
        <v>154.79999999999998</v>
      </c>
      <c r="F8" s="36">
        <f>E8*12</f>
        <v>1857.6</v>
      </c>
      <c r="G8" s="37" t="s">
        <v>12</v>
      </c>
      <c r="H8" s="38" t="s">
        <v>11</v>
      </c>
      <c r="I8" s="39">
        <v>400</v>
      </c>
      <c r="J8" s="40">
        <v>0.2</v>
      </c>
      <c r="K8" s="41">
        <f>I8+I8*J8</f>
        <v>480</v>
      </c>
      <c r="L8" s="160">
        <v>10</v>
      </c>
      <c r="M8" s="42">
        <f>K8*L8/1000</f>
        <v>4.8</v>
      </c>
      <c r="N8" s="43">
        <f>(M8*F8)</f>
        <v>8916.48</v>
      </c>
      <c r="O8" s="44">
        <f>E8*$P$6*M8</f>
        <v>163.4688</v>
      </c>
      <c r="P8" s="45">
        <f>O8*12</f>
        <v>1961.6255999999998</v>
      </c>
      <c r="Q8" s="164" t="s">
        <v>34</v>
      </c>
      <c r="R8" s="1" t="s">
        <v>11</v>
      </c>
      <c r="S8" s="166">
        <v>200</v>
      </c>
      <c r="T8" s="7">
        <v>0</v>
      </c>
      <c r="U8" s="8">
        <f>S8+S8*T8</f>
        <v>200</v>
      </c>
      <c r="V8" s="160">
        <v>10</v>
      </c>
      <c r="W8" s="46">
        <f>U8*V8/1000</f>
        <v>2</v>
      </c>
      <c r="X8" s="9">
        <f>(W8*F8)</f>
        <v>3715.2</v>
      </c>
      <c r="Y8" s="10">
        <f>E8*$P$6*W8</f>
        <v>68.112</v>
      </c>
      <c r="Z8" s="11">
        <f>Y8*12</f>
        <v>817.3439999999999</v>
      </c>
    </row>
    <row r="9" spans="2:26" ht="60" customHeight="1" thickBot="1">
      <c r="B9" s="172" t="s">
        <v>50</v>
      </c>
      <c r="C9" s="158">
        <v>6</v>
      </c>
      <c r="D9" s="159">
        <v>6</v>
      </c>
      <c r="E9" s="47">
        <f>C9*D9*4.3</f>
        <v>154.79999999999998</v>
      </c>
      <c r="F9" s="48">
        <f>E9*12</f>
        <v>1857.6</v>
      </c>
      <c r="G9" s="49" t="s">
        <v>12</v>
      </c>
      <c r="H9" s="50" t="s">
        <v>11</v>
      </c>
      <c r="I9" s="51">
        <v>400</v>
      </c>
      <c r="J9" s="52">
        <v>0.2</v>
      </c>
      <c r="K9" s="53">
        <f>I9+I9*J9</f>
        <v>480</v>
      </c>
      <c r="L9" s="161">
        <v>10</v>
      </c>
      <c r="M9" s="54">
        <f>K9*L9/1000</f>
        <v>4.8</v>
      </c>
      <c r="N9" s="55">
        <f>(M9*F9)</f>
        <v>8916.48</v>
      </c>
      <c r="O9" s="56">
        <f>E9*$P$6*M9</f>
        <v>163.4688</v>
      </c>
      <c r="P9" s="57">
        <f>O9*12</f>
        <v>1961.6255999999998</v>
      </c>
      <c r="Q9" s="165" t="s">
        <v>34</v>
      </c>
      <c r="R9" s="2" t="s">
        <v>11</v>
      </c>
      <c r="S9" s="167">
        <v>200</v>
      </c>
      <c r="T9" s="12">
        <v>0</v>
      </c>
      <c r="U9" s="13">
        <f>S9+S9*T9</f>
        <v>200</v>
      </c>
      <c r="V9" s="161">
        <v>10</v>
      </c>
      <c r="W9" s="58">
        <f>U9*V9/1000</f>
        <v>2</v>
      </c>
      <c r="X9" s="14">
        <f>(W9*F9)</f>
        <v>3715.2</v>
      </c>
      <c r="Y9" s="15">
        <f>E9*$P$6*W9</f>
        <v>68.112</v>
      </c>
      <c r="Z9" s="16">
        <f>Y9*12</f>
        <v>817.3439999999999</v>
      </c>
    </row>
    <row r="10" spans="4:26" ht="57.75" customHeight="1" thickBot="1">
      <c r="D10" s="59" t="s">
        <v>13</v>
      </c>
      <c r="E10" s="60">
        <f>SUM(E8:E9)</f>
        <v>309.59999999999997</v>
      </c>
      <c r="F10" s="61">
        <f>SUM(F8:F9)</f>
        <v>3715.2</v>
      </c>
      <c r="K10" s="62" t="s">
        <v>13</v>
      </c>
      <c r="L10" s="63">
        <f>SUM(L8:L9)</f>
        <v>20</v>
      </c>
      <c r="M10" s="64">
        <f>SUM(M8:M9)</f>
        <v>9.6</v>
      </c>
      <c r="N10" s="65">
        <f>SUM(N8:N9)</f>
        <v>17832.96</v>
      </c>
      <c r="O10" s="66"/>
      <c r="P10" s="67">
        <f>SUM(P8:P9)</f>
        <v>3923.2511999999997</v>
      </c>
      <c r="U10" s="62" t="s">
        <v>13</v>
      </c>
      <c r="V10" s="68">
        <f>SUM(V8:V9)</f>
        <v>20</v>
      </c>
      <c r="W10" s="69">
        <f>SUM(W8:W9)</f>
        <v>4</v>
      </c>
      <c r="X10" s="3">
        <f>SUM(X8:X9)</f>
        <v>7430.4</v>
      </c>
      <c r="Y10" s="4"/>
      <c r="Z10" s="6">
        <f>SUM(Z8:Z9)</f>
        <v>1634.6879999999999</v>
      </c>
    </row>
    <row r="11" spans="4:26" ht="48.75" customHeight="1">
      <c r="D11" s="70"/>
      <c r="E11" s="71" t="s">
        <v>14</v>
      </c>
      <c r="F11" s="71" t="s">
        <v>15</v>
      </c>
      <c r="K11" s="59"/>
      <c r="L11" s="71" t="s">
        <v>17</v>
      </c>
      <c r="M11" s="71" t="s">
        <v>29</v>
      </c>
      <c r="N11" s="71" t="s">
        <v>25</v>
      </c>
      <c r="O11" s="71"/>
      <c r="P11" s="71" t="s">
        <v>16</v>
      </c>
      <c r="U11" s="59"/>
      <c r="V11" s="71" t="s">
        <v>17</v>
      </c>
      <c r="W11" s="71" t="s">
        <v>30</v>
      </c>
      <c r="X11" s="71" t="s">
        <v>25</v>
      </c>
      <c r="Y11" s="72"/>
      <c r="Z11" s="71" t="s">
        <v>16</v>
      </c>
    </row>
    <row r="12" spans="7:24" ht="27.75" customHeight="1" thickBot="1">
      <c r="G12" s="73"/>
      <c r="H12" s="74"/>
      <c r="I12" s="73"/>
      <c r="J12" s="75"/>
      <c r="K12" s="75"/>
      <c r="L12" s="72"/>
      <c r="M12" s="76" t="s">
        <v>37</v>
      </c>
      <c r="N12" s="76"/>
      <c r="Q12" s="140" t="s">
        <v>38</v>
      </c>
      <c r="R12" s="140"/>
      <c r="X12" s="17"/>
    </row>
    <row r="13" spans="2:25" ht="51" customHeight="1" thickTop="1">
      <c r="B13" s="145" t="s">
        <v>27</v>
      </c>
      <c r="C13" s="145"/>
      <c r="D13" s="145"/>
      <c r="E13" s="146"/>
      <c r="F13" s="118">
        <f>((N10-X10)*0.5)/1000</f>
        <v>5.20128</v>
      </c>
      <c r="G13" s="119"/>
      <c r="H13" s="77"/>
      <c r="I13" s="124" t="s">
        <v>41</v>
      </c>
      <c r="J13" s="124"/>
      <c r="K13" s="124"/>
      <c r="L13" s="125"/>
      <c r="M13" s="78">
        <f>M10</f>
        <v>9.6</v>
      </c>
      <c r="N13" s="79"/>
      <c r="P13" s="80" t="s">
        <v>31</v>
      </c>
      <c r="Q13" s="126">
        <f>W10</f>
        <v>4</v>
      </c>
      <c r="R13" s="117"/>
      <c r="T13" s="80" t="s">
        <v>32</v>
      </c>
      <c r="U13" s="138">
        <f>100%-Q13/M13</f>
        <v>0.5833333333333333</v>
      </c>
      <c r="V13" s="139"/>
      <c r="W13" s="142" t="s">
        <v>33</v>
      </c>
      <c r="X13" s="143"/>
      <c r="Y13" s="143"/>
    </row>
    <row r="14" spans="2:25" ht="31.5" customHeight="1">
      <c r="B14" s="145"/>
      <c r="C14" s="145"/>
      <c r="D14" s="145"/>
      <c r="E14" s="146"/>
      <c r="F14" s="120"/>
      <c r="G14" s="121"/>
      <c r="H14" s="77"/>
      <c r="I14" s="81"/>
      <c r="J14" s="82"/>
      <c r="K14" s="82"/>
      <c r="L14" s="82"/>
      <c r="M14" s="83" t="s">
        <v>39</v>
      </c>
      <c r="N14" s="84"/>
      <c r="O14" s="85" t="s">
        <v>46</v>
      </c>
      <c r="P14" s="86"/>
      <c r="Q14" s="141" t="s">
        <v>40</v>
      </c>
      <c r="R14" s="141"/>
      <c r="W14" s="87"/>
      <c r="X14" s="87"/>
      <c r="Y14" s="87"/>
    </row>
    <row r="15" spans="2:26" ht="57.75" customHeight="1" thickBot="1">
      <c r="B15" s="145"/>
      <c r="C15" s="145"/>
      <c r="D15" s="145"/>
      <c r="E15" s="146"/>
      <c r="F15" s="122"/>
      <c r="G15" s="123"/>
      <c r="H15" s="77"/>
      <c r="I15" s="124" t="s">
        <v>42</v>
      </c>
      <c r="J15" s="124"/>
      <c r="K15" s="124"/>
      <c r="L15" s="125"/>
      <c r="M15" s="88">
        <f>P10</f>
        <v>3923.2511999999997</v>
      </c>
      <c r="N15" s="89" t="s">
        <v>36</v>
      </c>
      <c r="O15" s="163">
        <v>600</v>
      </c>
      <c r="P15" s="80" t="s">
        <v>31</v>
      </c>
      <c r="Q15" s="116">
        <f>Z10</f>
        <v>1634.6879999999999</v>
      </c>
      <c r="R15" s="117"/>
      <c r="T15" s="80" t="s">
        <v>32</v>
      </c>
      <c r="U15" s="138">
        <f>100%-Q15/(M15+O15)</f>
        <v>0.6386033125907312</v>
      </c>
      <c r="V15" s="139"/>
      <c r="W15" s="142" t="s">
        <v>47</v>
      </c>
      <c r="X15" s="155"/>
      <c r="Y15" s="155"/>
      <c r="Z15" s="155"/>
    </row>
    <row r="16" ht="12.75" thickTop="1">
      <c r="X16" s="17"/>
    </row>
    <row r="18" spans="2:26" ht="12">
      <c r="B18" s="173" t="s">
        <v>51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2:26" ht="69.75" customHeight="1"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</sheetData>
  <sheetProtection password="C5C9" sheet="1" objects="1" scenarios="1"/>
  <mergeCells count="36">
    <mergeCell ref="B18:Z19"/>
    <mergeCell ref="B1:Z1"/>
    <mergeCell ref="B13:E15"/>
    <mergeCell ref="G6:G7"/>
    <mergeCell ref="H6:H7"/>
    <mergeCell ref="I6:I7"/>
    <mergeCell ref="W6:W7"/>
    <mergeCell ref="L6:L7"/>
    <mergeCell ref="M6:M7"/>
    <mergeCell ref="W15:Z15"/>
    <mergeCell ref="N3:P5"/>
    <mergeCell ref="X3:Z5"/>
    <mergeCell ref="U13:V13"/>
    <mergeCell ref="U15:V15"/>
    <mergeCell ref="Q12:R12"/>
    <mergeCell ref="Q14:R14"/>
    <mergeCell ref="W13:Y13"/>
    <mergeCell ref="V6:V7"/>
    <mergeCell ref="J6:J7"/>
    <mergeCell ref="K6:K7"/>
    <mergeCell ref="Q15:R15"/>
    <mergeCell ref="F13:G15"/>
    <mergeCell ref="I13:L13"/>
    <mergeCell ref="I15:L15"/>
    <mergeCell ref="Q13:R13"/>
    <mergeCell ref="R6:R7"/>
    <mergeCell ref="B3:B5"/>
    <mergeCell ref="G3:M5"/>
    <mergeCell ref="C3:F5"/>
    <mergeCell ref="Q3:W5"/>
    <mergeCell ref="T6:T7"/>
    <mergeCell ref="U6:U7"/>
    <mergeCell ref="S6:S7"/>
    <mergeCell ref="Q6:Q7"/>
    <mergeCell ref="B6:B7"/>
    <mergeCell ref="C6:F6"/>
  </mergeCells>
  <printOptions horizontalCentered="1" verticalCentered="1"/>
  <pageMargins left="0" right="0" top="1.18" bottom="0.98" header="0.10999999999999999" footer="0.5"/>
  <pageSetup orientation="landscape" paperSize="9" scale="50"/>
  <headerFooter alignWithMargins="0">
    <oddHeader>&amp;C&amp;"Arial,Grassetto"&amp;11&amp;K000000&amp;G</oddHeader>
    <oddFooter>&amp;L&amp;"Arial,Corsivo"&amp;20&amp;K000000&amp;F&amp;R&amp;"Arial,Corsivo"&amp;20&amp;K000000&amp;D</oddFooter>
  </headerFooter>
  <colBreaks count="1" manualBreakCount="1">
    <brk id="26" min="1" max="2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fabrizio</cp:lastModifiedBy>
  <cp:lastPrinted>2017-01-04T10:11:48Z</cp:lastPrinted>
  <dcterms:created xsi:type="dcterms:W3CDTF">2014-06-19T07:04:31Z</dcterms:created>
  <dcterms:modified xsi:type="dcterms:W3CDTF">2017-01-04T10:12:19Z</dcterms:modified>
  <cp:category/>
  <cp:version/>
  <cp:contentType/>
  <cp:contentStatus/>
</cp:coreProperties>
</file>